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1320" windowWidth="32767" windowHeight="1950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  <sheet name="Faculty" sheetId="5" r:id="rId5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<sst xmlns="http://schemas.openxmlformats.org/spreadsheetml/2006/main" count="1152" uniqueCount="216">
  <si>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</si>
  <si>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</si>
  <si>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</si>
  <si>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</si>
  <si>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</si>
  <si>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</si>
  <si>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</si>
  <si>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</si>
  <si>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</si>
  <si>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</si>
  <si>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</si>
  <si>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</si>
  <si>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</si>
  <si>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</si>
  <si>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</si>
  <si>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</si>
  <si>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</si>
  <si>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</si>
  <si>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</si>
  <si>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</si>
  <si>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</si>
  <si>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</si>
  <si>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</si>
  <si>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</si>
  <si>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</si>
  <si>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</si>
  <si>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</si>
  <si>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</si>
  <si>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</si>
  <si>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</si>
  <si>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</si>
  <si>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</si>
  <si>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</si>
  <si>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</si>
  <si>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</si>
  <si>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</si>
  <si>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</si>
  <si>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</si>
  <si>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</si>
  <si>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</si>
  <si>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</si>
  <si>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</si>
  <si>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</si>
  <si>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</si>
  <si>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</si>
  <si>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</si>
  <si>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</si>
  <si>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</si>
  <si>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</si>
  <si>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</si>
  <si>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</si>
  <si>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</si>
  <si>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</si>
  <si>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</si>
  <si>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</si>
  <si>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</si>
  <si>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</si>
  <si>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</si>
  <si>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</si>
  <si>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</si>
  <si>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</si>
  <si>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</si>
  <si>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</si>
  <si>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</si>
  <si>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</si>
  <si>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</si>
  <si>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</si>
  <si>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</si>
  <si>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</si>
  <si>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</si>
  <si>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</si>
  <si>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</si>
  <si>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</si>
  <si>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</si>
  <si>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</si>
  <si>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</si>
  <si>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</si>
  <si>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</si>
  <si>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</si>
  <si>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</si>
  <si>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</si>
  <si>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</si>
  <si>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</si>
  <si>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</si>
  <si>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</si>
  <si>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</si>
  <si>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</si>
  <si>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</si>
  <si>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</si>
  <si>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</si>
  <si>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</si>
  <si>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</si>
  <si>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</si>
  <si>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</si>
  <si>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</si>
  <si>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</si>
  <si>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</si>
  <si>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</si>
  <si>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</si>
  <si>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</si>
  <si>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</si>
  <si>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</si>
  <si>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</si>
  <si>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</si>
  <si>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</si>
  <si>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</si>
  <si>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</si>
  <si>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</si>
  <si>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</si>
  <si>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</si>
  <si>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</si>
  <si>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</si>
  <si>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</si>
  <si>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</si>
  <si>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</si>
  <si>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</si>
  <si>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</si>
  <si>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</si>
  <si>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</si>
  <si>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</si>
  <si>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</si>
  <si>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</si>
  <si>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</si>
  <si>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</si>
  <si>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</si>
  <si>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</si>
  <si>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</si>
  <si>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</si>
  <si>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</si>
  <si>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</si>
  <si>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</si>
  <si>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</si>
  <si>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</si>
  <si>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</si>
  <si>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</si>
  <si>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</si>
  <si>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</si>
  <si>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</si>
  <si>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</si>
  <si>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</si>
  <si>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</si>
  <si>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</si>
  <si>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</si>
  <si>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</si>
  <si>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</si>
  <si>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</si>
  <si>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</si>
  <si>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</si>
  <si>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</si>
  <si>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</si>
  <si>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</si>
  <si>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</si>
  <si>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</si>
  <si>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</si>
  <si>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</si>
  <si>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</si>
  <si>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</si>
  <si>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</si>
  <si>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</si>
  <si>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</si>
  <si>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</si>
  <si>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</si>
  <si>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</si>
  <si>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</si>
  <si>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</si>
  <si>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</si>
  <si>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</si>
  <si>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</si>
  <si>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</si>
  <si>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</si>
  <si>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</si>
  <si>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</si>
  <si>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</si>
  <si>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</si>
  <si>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</si>
  <si>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</si>
  <si>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</si>
  <si>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</si>
  <si>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</si>
  <si>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</si>
  <si>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</si>
  <si>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</si>
  <si>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</si>
  <si>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</si>
  <si>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</si>
  <si>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</si>
  <si>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</si>
  <si>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</si>
  <si>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</si>
  <si>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</si>
  <si>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</si>
  <si>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</si>
  <si>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</si>
  <si>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</si>
  <si>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</si>
  <si>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</si>
  <si>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</si>
  <si>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</si>
  <si>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</si>
  <si>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Other</t>
  </si>
  <si>
    <t>V.H.1</t>
  </si>
  <si>
    <t>X</t>
  </si>
  <si>
    <t>Needed to help close the equity gap</t>
  </si>
  <si>
    <t>ACCT</t>
  </si>
  <si>
    <t>Equipment</t>
  </si>
  <si>
    <t>Convert two of the main classrooms (L81 &amp; L84) to be equiped with computers.</t>
  </si>
  <si>
    <t>To be able to teach accounting courses using the most recent accounting software.</t>
  </si>
  <si>
    <t xml:space="preserve">New </t>
  </si>
  <si>
    <t>Needed</t>
  </si>
  <si>
    <t>Additional Faculty needed to replace retired faculty</t>
  </si>
  <si>
    <t>Embedded Classroom Tutors. Four embedded part-time ACCT tutors in the General Tutoring department For ACCT 1A, 1B, 1C.  Each tutor would be a part-time employee and would work an estimated 17 hours per week during weeks 6-11 of each quarter.  Four tutors x 102 hours per quarter per tutor x $15/hour = $6,120 per quarter.  The 3 quarters we want these tutors for are Fall 2020, Winter 2021, and Spring 2021.</t>
  </si>
  <si>
    <t>$6,120 / quarter</t>
  </si>
  <si>
    <t>Faculty</t>
  </si>
  <si>
    <t>Replace Retired Faculty</t>
  </si>
  <si>
    <t>New Faculty Hire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</si>
  <si>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>Department/Division:                  Accounting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Lydia Botsford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</si>
</sst>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170" fontId="74" fillId="0" borderId="10" xfId="0" applyNumberFormat="1" applyFont="1" applyBorder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 vertical="top" wrapText="1"/>
    </xf>
    <xf numFmtId="0" fontId="74" fillId="0" borderId="13" xfId="0" applyFont="1" applyBorder="1" applyAlignment="1">
      <alignment vertical="top"/>
    </xf>
    <xf numFmtId="0" fontId="74" fillId="0" borderId="11" xfId="0" applyFont="1" applyBorder="1" applyAlignment="1">
      <alignment/>
    </xf>
    <xf numFmtId="0" fontId="75" fillId="0" borderId="0" xfId="0" applyFont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174" fontId="75" fillId="0" borderId="15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left" wrapText="1"/>
    </xf>
    <xf numFmtId="0" fontId="74" fillId="0" borderId="0" xfId="0" applyFont="1" applyAlignment="1">
      <alignment horizontal="left" wrapText="1"/>
    </xf>
    <xf numFmtId="0" fontId="75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/>
    </xf>
    <xf numFmtId="170" fontId="77" fillId="0" borderId="11" xfId="0" applyNumberFormat="1" applyFont="1" applyBorder="1" applyAlignment="1">
      <alignment horizontal="left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9" fillId="33" borderId="11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80" fillId="34" borderId="2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170" fontId="77" fillId="0" borderId="10" xfId="0" applyNumberFormat="1" applyFont="1" applyBorder="1" applyAlignment="1">
      <alignment horizontal="left" vertical="center"/>
    </xf>
    <xf numFmtId="0" fontId="74" fillId="0" borderId="22" xfId="0" applyFont="1" applyBorder="1" applyAlignment="1">
      <alignment/>
    </xf>
    <xf numFmtId="0" fontId="78" fillId="0" borderId="23" xfId="0" applyFont="1" applyBorder="1" applyAlignment="1">
      <alignment horizontal="center" vertical="center" wrapText="1"/>
    </xf>
    <xf numFmtId="0" fontId="75" fillId="33" borderId="24" xfId="0" applyFont="1" applyFill="1" applyBorder="1" applyAlignment="1">
      <alignment horizontal="center" vertical="center" wrapText="1"/>
    </xf>
    <xf numFmtId="0" fontId="75" fillId="0" borderId="25" xfId="0" applyFont="1" applyBorder="1" applyAlignment="1">
      <alignment vertical="top" wrapText="1"/>
    </xf>
    <xf numFmtId="170" fontId="77" fillId="0" borderId="26" xfId="0" applyNumberFormat="1" applyFont="1" applyBorder="1" applyAlignment="1">
      <alignment horizontal="left" vertical="center"/>
    </xf>
    <xf numFmtId="170" fontId="77" fillId="0" borderId="27" xfId="0" applyNumberFormat="1" applyFont="1" applyBorder="1" applyAlignment="1">
      <alignment horizontal="left" vertical="center"/>
    </xf>
    <xf numFmtId="0" fontId="74" fillId="0" borderId="28" xfId="0" applyFont="1" applyBorder="1" applyAlignment="1">
      <alignment/>
    </xf>
    <xf numFmtId="0" fontId="74" fillId="0" borderId="29" xfId="0" applyFont="1" applyBorder="1" applyAlignment="1">
      <alignment vertical="top" wrapText="1"/>
    </xf>
    <xf numFmtId="170" fontId="74" fillId="0" borderId="21" xfId="0" applyNumberFormat="1" applyFont="1" applyBorder="1" applyAlignment="1">
      <alignment/>
    </xf>
    <xf numFmtId="170" fontId="81" fillId="0" borderId="30" xfId="0" applyNumberFormat="1" applyFont="1" applyBorder="1" applyAlignment="1">
      <alignment vertical="center"/>
    </xf>
    <xf numFmtId="0" fontId="79" fillId="0" borderId="11" xfId="0" applyFont="1" applyBorder="1" applyAlignment="1">
      <alignment vertical="center" wrapText="1"/>
    </xf>
    <xf numFmtId="170" fontId="79" fillId="0" borderId="11" xfId="44" applyFont="1" applyBorder="1" applyAlignment="1">
      <alignment vertical="center"/>
    </xf>
    <xf numFmtId="170" fontId="78" fillId="0" borderId="15" xfId="44" applyFont="1" applyBorder="1" applyAlignment="1">
      <alignment horizontal="center" vertical="center" wrapText="1"/>
    </xf>
    <xf numFmtId="170" fontId="79" fillId="0" borderId="10" xfId="0" applyNumberFormat="1" applyFont="1" applyBorder="1" applyAlignment="1">
      <alignment vertical="center"/>
    </xf>
    <xf numFmtId="0" fontId="78" fillId="0" borderId="11" xfId="0" applyFont="1" applyBorder="1" applyAlignment="1">
      <alignment horizontal="center" vertical="center" wrapText="1"/>
    </xf>
    <xf numFmtId="170" fontId="78" fillId="0" borderId="11" xfId="44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8" fillId="35" borderId="11" xfId="44" applyFont="1" applyFill="1" applyBorder="1" applyAlignment="1">
      <alignment vertical="center"/>
    </xf>
    <xf numFmtId="0" fontId="78" fillId="35" borderId="11" xfId="0" applyFont="1" applyFill="1" applyBorder="1" applyAlignment="1">
      <alignment vertical="center" wrapText="1"/>
    </xf>
    <xf numFmtId="0" fontId="78" fillId="35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top" wrapText="1"/>
    </xf>
    <xf numFmtId="0" fontId="78" fillId="0" borderId="11" xfId="0" applyFont="1" applyBorder="1" applyAlignment="1">
      <alignment vertical="top"/>
    </xf>
    <xf numFmtId="0" fontId="78" fillId="0" borderId="11" xfId="0" applyFont="1" applyBorder="1" applyAlignment="1">
      <alignment horizontal="center"/>
    </xf>
    <xf numFmtId="170" fontId="78" fillId="0" borderId="11" xfId="44" applyFont="1" applyBorder="1" applyAlignment="1">
      <alignment/>
    </xf>
    <xf numFmtId="0" fontId="78" fillId="0" borderId="11" xfId="0" applyFont="1" applyFill="1" applyBorder="1" applyAlignment="1">
      <alignment horizontal="center"/>
    </xf>
    <xf numFmtId="174" fontId="82" fillId="0" borderId="0" xfId="0" applyNumberFormat="1" applyFont="1" applyAlignment="1">
      <alignment vertical="center"/>
    </xf>
    <xf numFmtId="174" fontId="78" fillId="0" borderId="11" xfId="0" applyNumberFormat="1" applyFont="1" applyBorder="1" applyAlignment="1">
      <alignment horizontal="center" vertical="center" wrapText="1"/>
    </xf>
    <xf numFmtId="174" fontId="78" fillId="0" borderId="11" xfId="0" applyNumberFormat="1" applyFont="1" applyBorder="1" applyAlignment="1">
      <alignment vertical="center"/>
    </xf>
    <xf numFmtId="174" fontId="82" fillId="0" borderId="11" xfId="0" applyNumberFormat="1" applyFont="1" applyBorder="1" applyAlignment="1">
      <alignment vertical="center"/>
    </xf>
    <xf numFmtId="170" fontId="74" fillId="33" borderId="11" xfId="0" applyNumberFormat="1" applyFont="1" applyFill="1" applyBorder="1" applyAlignment="1">
      <alignment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vertical="center"/>
    </xf>
    <xf numFmtId="44" fontId="78" fillId="33" borderId="11" xfId="0" applyNumberFormat="1" applyFont="1" applyFill="1" applyBorder="1" applyAlignment="1">
      <alignment vertical="center"/>
    </xf>
    <xf numFmtId="0" fontId="78" fillId="33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3" fillId="0" borderId="11" xfId="0" applyFont="1" applyBorder="1" applyAlignment="1">
      <alignment horizontal="left" vertical="center" wrapText="1"/>
    </xf>
    <xf numFmtId="170" fontId="82" fillId="0" borderId="11" xfId="0" applyNumberFormat="1" applyFont="1" applyBorder="1" applyAlignment="1">
      <alignment vertical="center"/>
    </xf>
    <xf numFmtId="0" fontId="82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 wrapText="1"/>
    </xf>
    <xf numFmtId="165" fontId="78" fillId="0" borderId="11" xfId="44" applyNumberFormat="1" applyFont="1" applyBorder="1" applyAlignment="1">
      <alignment vertical="center"/>
    </xf>
    <xf numFmtId="0" fontId="82" fillId="33" borderId="11" xfId="0" applyFont="1" applyFill="1" applyBorder="1" applyAlignment="1">
      <alignment horizontal="center" vertical="center" wrapText="1"/>
    </xf>
    <xf numFmtId="165" fontId="78" fillId="0" borderId="11" xfId="44" applyNumberFormat="1" applyFont="1" applyBorder="1" applyAlignment="1">
      <alignment vertical="center" wrapText="1"/>
    </xf>
    <xf numFmtId="170" fontId="78" fillId="0" borderId="11" xfId="44" applyFont="1" applyBorder="1" applyAlignment="1">
      <alignment horizontal="center" vertical="center" wrapText="1"/>
    </xf>
    <xf numFmtId="170" fontId="78" fillId="0" borderId="11" xfId="0" applyNumberFormat="1" applyFont="1" applyBorder="1" applyAlignment="1">
      <alignment vertical="center"/>
    </xf>
    <xf numFmtId="170" fontId="78" fillId="35" borderId="11" xfId="44" applyFont="1" applyFill="1" applyBorder="1" applyAlignment="1">
      <alignment horizontal="center" vertical="center" wrapText="1"/>
    </xf>
    <xf numFmtId="170" fontId="82" fillId="35" borderId="11" xfId="0" applyNumberFormat="1" applyFont="1" applyFill="1" applyBorder="1" applyAlignment="1">
      <alignment vertical="center"/>
    </xf>
    <xf numFmtId="170" fontId="78" fillId="35" borderId="11" xfId="0" applyNumberFormat="1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170" fontId="84" fillId="0" borderId="29" xfId="44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vertical="center"/>
    </xf>
    <xf numFmtId="0" fontId="79" fillId="0" borderId="32" xfId="0" applyFont="1" applyBorder="1" applyAlignment="1">
      <alignment vertical="center" wrapText="1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>
      <alignment horizontal="center" vertical="center"/>
    </xf>
    <xf numFmtId="170" fontId="79" fillId="0" borderId="32" xfId="44" applyFont="1" applyBorder="1" applyAlignment="1">
      <alignment vertical="center"/>
    </xf>
    <xf numFmtId="170" fontId="78" fillId="0" borderId="32" xfId="44" applyFont="1" applyBorder="1" applyAlignment="1">
      <alignment horizontal="center" vertical="center" wrapText="1"/>
    </xf>
    <xf numFmtId="170" fontId="79" fillId="0" borderId="33" xfId="0" applyNumberFormat="1" applyFont="1" applyBorder="1" applyAlignment="1">
      <alignment vertical="center"/>
    </xf>
    <xf numFmtId="170" fontId="81" fillId="0" borderId="34" xfId="0" applyNumberFormat="1" applyFont="1" applyBorder="1" applyAlignment="1">
      <alignment vertical="center"/>
    </xf>
    <xf numFmtId="0" fontId="79" fillId="33" borderId="12" xfId="0" applyFont="1" applyFill="1" applyBorder="1" applyAlignment="1">
      <alignment horizontal="center" vertical="center"/>
    </xf>
    <xf numFmtId="0" fontId="85" fillId="0" borderId="11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44" fontId="79" fillId="0" borderId="11" xfId="0" applyNumberFormat="1" applyFont="1" applyBorder="1" applyAlignment="1">
      <alignment vertical="center"/>
    </xf>
    <xf numFmtId="170" fontId="80" fillId="36" borderId="20" xfId="0" applyNumberFormat="1" applyFont="1" applyFill="1" applyBorder="1" applyAlignment="1">
      <alignment vertical="center"/>
    </xf>
    <xf numFmtId="0" fontId="80" fillId="33" borderId="12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0" fillId="33" borderId="25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170" fontId="79" fillId="0" borderId="25" xfId="0" applyNumberFormat="1" applyFont="1" applyBorder="1" applyAlignment="1">
      <alignment vertical="center"/>
    </xf>
    <xf numFmtId="0" fontId="82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2" fillId="10" borderId="11" xfId="44" applyFont="1" applyFill="1" applyBorder="1" applyAlignment="1">
      <alignment vertical="center"/>
    </xf>
    <xf numFmtId="0" fontId="82" fillId="7" borderId="11" xfId="0" applyFont="1" applyFill="1" applyBorder="1" applyAlignment="1">
      <alignment horizontal="center" vertical="center" wrapText="1"/>
    </xf>
    <xf numFmtId="174" fontId="82" fillId="7" borderId="11" xfId="0" applyNumberFormat="1" applyFont="1" applyFill="1" applyBorder="1" applyAlignment="1">
      <alignment vertical="center"/>
    </xf>
    <xf numFmtId="0" fontId="82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vertical="center"/>
    </xf>
    <xf numFmtId="170" fontId="78" fillId="0" borderId="11" xfId="44" applyFont="1" applyFill="1" applyBorder="1" applyAlignment="1">
      <alignment vertical="center"/>
    </xf>
    <xf numFmtId="0" fontId="82" fillId="7" borderId="11" xfId="0" applyFont="1" applyFill="1" applyBorder="1" applyAlignment="1">
      <alignment vertical="center" wrapText="1"/>
    </xf>
    <xf numFmtId="0" fontId="82" fillId="7" borderId="11" xfId="0" applyFont="1" applyFill="1" applyBorder="1" applyAlignment="1">
      <alignment vertical="center"/>
    </xf>
    <xf numFmtId="170" fontId="82" fillId="7" borderId="11" xfId="44" applyFont="1" applyFill="1" applyBorder="1" applyAlignment="1">
      <alignment vertical="center"/>
    </xf>
    <xf numFmtId="0" fontId="82" fillId="7" borderId="11" xfId="0" applyFont="1" applyFill="1" applyBorder="1" applyAlignment="1">
      <alignment horizontal="center" vertical="center"/>
    </xf>
    <xf numFmtId="0" fontId="82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vertical="center" wrapText="1"/>
    </xf>
    <xf numFmtId="0" fontId="84" fillId="0" borderId="11" xfId="0" applyFont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44" fontId="84" fillId="0" borderId="11" xfId="0" applyNumberFormat="1" applyFont="1" applyBorder="1" applyAlignment="1">
      <alignment vertical="center" wrapText="1"/>
    </xf>
    <xf numFmtId="0" fontId="78" fillId="34" borderId="11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/>
    </xf>
    <xf numFmtId="170" fontId="74" fillId="33" borderId="11" xfId="0" applyNumberFormat="1" applyFont="1" applyFill="1" applyBorder="1" applyAlignment="1">
      <alignment horizontal="center" vertical="center"/>
    </xf>
    <xf numFmtId="44" fontId="78" fillId="33" borderId="11" xfId="0" applyNumberFormat="1" applyFont="1" applyFill="1" applyBorder="1" applyAlignment="1">
      <alignment horizontal="center" vertical="center"/>
    </xf>
    <xf numFmtId="170" fontId="77" fillId="33" borderId="11" xfId="0" applyNumberFormat="1" applyFont="1" applyFill="1" applyBorder="1" applyAlignment="1">
      <alignment horizontal="center" vertical="center"/>
    </xf>
    <xf numFmtId="44" fontId="82" fillId="33" borderId="11" xfId="0" applyNumberFormat="1" applyFont="1" applyFill="1" applyBorder="1" applyAlignment="1">
      <alignment horizontal="center" vertical="center"/>
    </xf>
    <xf numFmtId="0" fontId="83" fillId="37" borderId="11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3" fillId="37" borderId="35" xfId="0" applyFont="1" applyFill="1" applyBorder="1" applyAlignment="1">
      <alignment horizontal="center" vertical="center"/>
    </xf>
    <xf numFmtId="0" fontId="83" fillId="37" borderId="11" xfId="0" applyFont="1" applyFill="1" applyBorder="1" applyAlignment="1">
      <alignment horizontal="center" vertical="center"/>
    </xf>
    <xf numFmtId="0" fontId="83" fillId="37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6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vertical="center"/>
    </xf>
    <xf numFmtId="0" fontId="88" fillId="0" borderId="32" xfId="0" applyFont="1" applyBorder="1" applyAlignment="1">
      <alignment vertical="center" wrapText="1"/>
    </xf>
    <xf numFmtId="0" fontId="88" fillId="0" borderId="32" xfId="0" applyFont="1" applyBorder="1" applyAlignment="1">
      <alignment vertical="center"/>
    </xf>
    <xf numFmtId="0" fontId="88" fillId="0" borderId="32" xfId="0" applyFont="1" applyBorder="1" applyAlignment="1">
      <alignment horizontal="center" vertical="center"/>
    </xf>
    <xf numFmtId="170" fontId="88" fillId="0" borderId="32" xfId="44" applyFont="1" applyBorder="1" applyAlignment="1">
      <alignment vertical="center"/>
    </xf>
    <xf numFmtId="170" fontId="86" fillId="0" borderId="32" xfId="44" applyFont="1" applyBorder="1" applyAlignment="1">
      <alignment horizontal="center" vertical="center" wrapText="1"/>
    </xf>
    <xf numFmtId="170" fontId="88" fillId="0" borderId="33" xfId="0" applyNumberFormat="1" applyFont="1" applyBorder="1" applyAlignment="1">
      <alignment vertical="center"/>
    </xf>
    <xf numFmtId="170" fontId="89" fillId="0" borderId="34" xfId="0" applyNumberFormat="1" applyFont="1" applyBorder="1" applyAlignment="1">
      <alignment vertical="center"/>
    </xf>
    <xf numFmtId="0" fontId="88" fillId="33" borderId="12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vertical="center" wrapText="1"/>
    </xf>
    <xf numFmtId="0" fontId="90" fillId="0" borderId="0" xfId="0" applyFont="1" applyAlignment="1">
      <alignment vertical="center"/>
    </xf>
    <xf numFmtId="0" fontId="86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center" vertical="center"/>
    </xf>
    <xf numFmtId="170" fontId="86" fillId="0" borderId="11" xfId="44" applyFont="1" applyFill="1" applyBorder="1" applyAlignment="1">
      <alignment vertical="center"/>
    </xf>
    <xf numFmtId="170" fontId="86" fillId="0" borderId="11" xfId="44" applyFont="1" applyFill="1" applyBorder="1" applyAlignment="1">
      <alignment horizontal="center" vertical="center" wrapText="1"/>
    </xf>
    <xf numFmtId="170" fontId="91" fillId="0" borderId="11" xfId="0" applyNumberFormat="1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/>
    </xf>
    <xf numFmtId="0" fontId="74" fillId="0" borderId="11" xfId="0" applyFont="1" applyBorder="1" applyAlignment="1">
      <alignment vertical="top" wrapText="1"/>
    </xf>
    <xf numFmtId="0" fontId="78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 wrapText="1"/>
    </xf>
    <xf numFmtId="0" fontId="76" fillId="0" borderId="11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22" fillId="34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92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170" fontId="79" fillId="0" borderId="11" xfId="44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170" fontId="79" fillId="0" borderId="11" xfId="44" applyFont="1" applyBorder="1" applyAlignment="1">
      <alignment vertical="center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1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78" fillId="13" borderId="11" xfId="0" applyFont="1" applyFill="1" applyBorder="1" applyAlignment="1">
      <alignment vertical="center"/>
    </xf>
    <xf numFmtId="0" fontId="78" fillId="13" borderId="11" xfId="0" applyFont="1" applyFill="1" applyBorder="1" applyAlignment="1">
      <alignment vertical="center" wrapText="1"/>
    </xf>
    <xf numFmtId="0" fontId="78" fillId="13" borderId="11" xfId="0" applyFont="1" applyFill="1" applyBorder="1" applyAlignment="1">
      <alignment horizontal="center" vertical="center"/>
    </xf>
    <xf numFmtId="170" fontId="78" fillId="13" borderId="11" xfId="44" applyFont="1" applyFill="1" applyBorder="1" applyAlignment="1">
      <alignment vertical="center"/>
    </xf>
    <xf numFmtId="170" fontId="82" fillId="13" borderId="11" xfId="0" applyNumberFormat="1" applyFont="1" applyFill="1" applyBorder="1" applyAlignment="1">
      <alignment vertical="center"/>
    </xf>
    <xf numFmtId="170" fontId="80" fillId="33" borderId="11" xfId="0" applyNumberFormat="1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vertical="center" wrapText="1"/>
    </xf>
    <xf numFmtId="0" fontId="22" fillId="35" borderId="11" xfId="0" applyFont="1" applyFill="1" applyBorder="1" applyAlignment="1">
      <alignment horizontal="center" vertical="center" wrapText="1"/>
    </xf>
    <xf numFmtId="170" fontId="80" fillId="36" borderId="36" xfId="44" applyFont="1" applyFill="1" applyBorder="1" applyAlignment="1">
      <alignment horizontal="right" vertical="center" wrapText="1"/>
    </xf>
    <xf numFmtId="170" fontId="80" fillId="36" borderId="37" xfId="44" applyFont="1" applyFill="1" applyBorder="1" applyAlignment="1">
      <alignment horizontal="right" vertical="center" wrapText="1"/>
    </xf>
    <xf numFmtId="170" fontId="80" fillId="36" borderId="38" xfId="44" applyFont="1" applyFill="1" applyBorder="1" applyAlignment="1">
      <alignment horizontal="right" vertical="center" wrapText="1"/>
    </xf>
    <xf numFmtId="0" fontId="93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12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78" fillId="0" borderId="40" xfId="0" applyFont="1" applyBorder="1" applyAlignment="1">
      <alignment horizontal="left" vertical="center" wrapText="1"/>
    </xf>
    <xf numFmtId="0" fontId="94" fillId="36" borderId="11" xfId="0" applyFont="1" applyFill="1" applyBorder="1" applyAlignment="1">
      <alignment horizontal="center" vertical="center" wrapText="1"/>
    </xf>
    <xf numFmtId="0" fontId="80" fillId="38" borderId="11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7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wrapText="1"/>
    </xf>
    <xf numFmtId="0" fontId="74" fillId="0" borderId="42" xfId="0" applyFont="1" applyBorder="1" applyAlignment="1">
      <alignment horizontal="center" wrapText="1"/>
    </xf>
    <xf numFmtId="170" fontId="74" fillId="33" borderId="10" xfId="0" applyNumberFormat="1" applyFont="1" applyFill="1" applyBorder="1" applyAlignment="1">
      <alignment horizontal="center" wrapText="1"/>
    </xf>
    <xf numFmtId="170" fontId="74" fillId="33" borderId="35" xfId="0" applyNumberFormat="1" applyFont="1" applyFill="1" applyBorder="1" applyAlignment="1">
      <alignment horizontal="center" wrapText="1"/>
    </xf>
    <xf numFmtId="170" fontId="74" fillId="33" borderId="12" xfId="0" applyNumberFormat="1" applyFont="1" applyFill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17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48"/>
      <c r="O1" s="48"/>
      <c r="P1" s="48"/>
      <c r="Q1" s="48"/>
      <c r="R1" s="47"/>
      <c r="S1" s="23"/>
    </row>
    <row r="2" spans="1:19" ht="33" customHeight="1">
      <c r="A2" s="47"/>
      <c r="B2" s="207" t="s">
        <v>179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47"/>
      <c r="S2" s="23"/>
    </row>
    <row r="3" spans="1:19" ht="33" customHeight="1">
      <c r="A3" s="47"/>
      <c r="B3" s="210" t="s">
        <v>154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47"/>
      <c r="S3" s="23"/>
    </row>
    <row r="4" spans="1:19" ht="36.75" customHeight="1">
      <c r="A4" s="212" t="s">
        <v>157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 t="s">
        <v>13</v>
      </c>
      <c r="O4" s="213"/>
      <c r="P4" s="213"/>
      <c r="Q4" s="213"/>
      <c r="R4" s="214"/>
      <c r="S4" s="215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4" t="s">
        <v>23</v>
      </c>
      <c r="S5" s="216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6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6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7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8" t="s">
        <v>49</v>
      </c>
      <c r="O39" s="139" t="s">
        <v>180</v>
      </c>
      <c r="P39" s="49" t="s">
        <v>180</v>
      </c>
      <c r="Q39" s="49" t="s">
        <v>180</v>
      </c>
      <c r="R39" s="137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8" t="s">
        <v>49</v>
      </c>
      <c r="O40" s="139" t="s">
        <v>180</v>
      </c>
      <c r="P40" s="49" t="s">
        <v>180</v>
      </c>
      <c r="Q40" s="49" t="s">
        <v>180</v>
      </c>
      <c r="R40" s="137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8" t="s">
        <v>49</v>
      </c>
      <c r="O41" s="139" t="s">
        <v>49</v>
      </c>
      <c r="P41" s="49" t="s">
        <v>180</v>
      </c>
      <c r="Q41" s="49" t="s">
        <v>180</v>
      </c>
      <c r="R41" s="137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8" t="s">
        <v>49</v>
      </c>
      <c r="O42" s="139" t="s">
        <v>180</v>
      </c>
      <c r="P42" s="49" t="s">
        <v>180</v>
      </c>
      <c r="Q42" s="49" t="s">
        <v>180</v>
      </c>
      <c r="R42" s="137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8" t="s">
        <v>49</v>
      </c>
      <c r="O43" s="139" t="s">
        <v>180</v>
      </c>
      <c r="P43" s="49" t="s">
        <v>180</v>
      </c>
      <c r="Q43" s="49" t="s">
        <v>180</v>
      </c>
      <c r="R43" s="137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8" t="s">
        <v>49</v>
      </c>
      <c r="O44" s="139" t="s">
        <v>180</v>
      </c>
      <c r="P44" s="49" t="s">
        <v>180</v>
      </c>
      <c r="Q44" s="49" t="s">
        <v>180</v>
      </c>
      <c r="R44" s="137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8" t="s">
        <v>49</v>
      </c>
      <c r="O45" s="139" t="s">
        <v>49</v>
      </c>
      <c r="P45" s="49" t="s">
        <v>180</v>
      </c>
      <c r="Q45" s="49" t="s">
        <v>180</v>
      </c>
      <c r="R45" s="137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39" t="s">
        <v>49</v>
      </c>
      <c r="P46" s="49" t="s">
        <v>180</v>
      </c>
      <c r="Q46" s="49" t="s">
        <v>180</v>
      </c>
      <c r="R46" s="137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8" t="s">
        <v>180</v>
      </c>
      <c r="O47" s="139" t="s">
        <v>49</v>
      </c>
      <c r="P47" s="49" t="s">
        <v>180</v>
      </c>
      <c r="Q47" s="49" t="s">
        <v>180</v>
      </c>
      <c r="R47" s="137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8" t="s">
        <v>180</v>
      </c>
      <c r="O48" s="139" t="s">
        <v>49</v>
      </c>
      <c r="P48" s="49" t="s">
        <v>180</v>
      </c>
      <c r="Q48" s="49" t="s">
        <v>180</v>
      </c>
      <c r="R48" s="137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8" t="s">
        <v>180</v>
      </c>
      <c r="O49" s="139" t="s">
        <v>49</v>
      </c>
      <c r="P49" s="49" t="s">
        <v>180</v>
      </c>
      <c r="Q49" s="49" t="s">
        <v>180</v>
      </c>
      <c r="R49" s="137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8" t="s">
        <v>180</v>
      </c>
      <c r="O50" s="139" t="s">
        <v>49</v>
      </c>
      <c r="P50" s="49" t="s">
        <v>180</v>
      </c>
      <c r="Q50" s="49" t="s">
        <v>180</v>
      </c>
      <c r="R50" s="137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8" t="s">
        <v>180</v>
      </c>
      <c r="O51" s="139" t="s">
        <v>49</v>
      </c>
      <c r="P51" s="49" t="s">
        <v>180</v>
      </c>
      <c r="Q51" s="49" t="s">
        <v>180</v>
      </c>
      <c r="R51" s="137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8" t="s">
        <v>180</v>
      </c>
      <c r="O52" s="139" t="s">
        <v>49</v>
      </c>
      <c r="P52" s="49" t="s">
        <v>180</v>
      </c>
      <c r="Q52" s="49" t="s">
        <v>180</v>
      </c>
      <c r="R52" s="137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0" t="s">
        <v>49</v>
      </c>
      <c r="O53" s="141" t="s">
        <v>49</v>
      </c>
      <c r="P53" s="115" t="s">
        <v>49</v>
      </c>
      <c r="Q53" s="115" t="s">
        <v>49</v>
      </c>
      <c r="R53" s="137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7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7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7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7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7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7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7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7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7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7" t="s">
        <v>49</v>
      </c>
      <c r="S63" s="50"/>
    </row>
    <row r="64" spans="1:19" s="170" customFormat="1" ht="31.5" customHeight="1">
      <c r="A64" s="162" t="s">
        <v>129</v>
      </c>
      <c r="B64" s="163" t="s">
        <v>96</v>
      </c>
      <c r="C64" s="164" t="s">
        <v>188</v>
      </c>
      <c r="D64" s="164" t="s">
        <v>122</v>
      </c>
      <c r="E64" s="165" t="s">
        <v>33</v>
      </c>
      <c r="F64" s="165" t="s">
        <v>69</v>
      </c>
      <c r="G64" s="165" t="s">
        <v>69</v>
      </c>
      <c r="H64" s="166">
        <v>95.6</v>
      </c>
      <c r="I64" s="165">
        <v>5</v>
      </c>
      <c r="J64" s="167">
        <f t="shared" si="7"/>
        <v>478</v>
      </c>
      <c r="K64" s="166">
        <f>J64*0.09</f>
        <v>43.019999999999996</v>
      </c>
      <c r="L64" s="167">
        <v>18</v>
      </c>
      <c r="M64" s="168">
        <f t="shared" si="8"/>
        <v>539.02</v>
      </c>
      <c r="N64" s="162" t="s">
        <v>49</v>
      </c>
      <c r="O64" s="162" t="s">
        <v>180</v>
      </c>
      <c r="P64" s="162" t="s">
        <v>49</v>
      </c>
      <c r="Q64" s="162" t="s">
        <v>49</v>
      </c>
      <c r="R64" s="169" t="s">
        <v>49</v>
      </c>
      <c r="S64" s="164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7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203" t="s">
        <v>175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5"/>
      <c r="M67" s="103">
        <f>SUM(M6:M66)</f>
        <v>1138371.8900000001</v>
      </c>
      <c r="N67" s="104"/>
      <c r="O67" s="105"/>
      <c r="P67" s="105"/>
      <c r="Q67" s="105"/>
      <c r="R67" s="131"/>
      <c r="S67" s="132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7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7" t="s">
        <v>49</v>
      </c>
      <c r="Q69" s="22" t="s">
        <v>49</v>
      </c>
      <c r="R69" s="137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7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8" t="s">
        <v>49</v>
      </c>
      <c r="O72" s="139" t="s">
        <v>180</v>
      </c>
      <c r="P72" s="49" t="s">
        <v>180</v>
      </c>
      <c r="Q72" s="49" t="s">
        <v>180</v>
      </c>
      <c r="R72" s="137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8" t="s">
        <v>49</v>
      </c>
      <c r="O74" s="139" t="s">
        <v>180</v>
      </c>
      <c r="P74" s="49" t="s">
        <v>180</v>
      </c>
      <c r="Q74" s="49" t="s">
        <v>180</v>
      </c>
      <c r="R74" s="137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7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2" t="s">
        <v>49</v>
      </c>
      <c r="O76" s="143" t="s">
        <v>180</v>
      </c>
      <c r="P76" s="143" t="s">
        <v>49</v>
      </c>
      <c r="Q76" s="143" t="s">
        <v>49</v>
      </c>
      <c r="R76" s="144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3" t="s">
        <v>180</v>
      </c>
      <c r="Q77" s="143" t="s">
        <v>180</v>
      </c>
      <c r="R77" s="144" t="s">
        <v>49</v>
      </c>
      <c r="S77" s="50"/>
    </row>
    <row r="78" spans="1:19" ht="31.5" customHeight="1" thickBot="1">
      <c r="A78" s="203" t="s">
        <v>176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5"/>
      <c r="M78" s="103">
        <f>SUM(M68:M77)</f>
        <v>80323.8449</v>
      </c>
      <c r="N78" s="104"/>
      <c r="O78" s="105"/>
      <c r="P78" s="105"/>
      <c r="Q78" s="105"/>
      <c r="R78" s="131"/>
      <c r="S78" s="132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7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7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7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7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5" t="s">
        <v>49</v>
      </c>
      <c r="O84" s="146" t="s">
        <v>180</v>
      </c>
      <c r="P84" s="146" t="s">
        <v>180</v>
      </c>
      <c r="Q84" s="146" t="s">
        <v>180</v>
      </c>
      <c r="R84" s="144" t="s">
        <v>49</v>
      </c>
      <c r="S84" s="50"/>
    </row>
    <row r="85" spans="1:19" ht="31.5" customHeight="1" thickBot="1">
      <c r="A85" s="203" t="s">
        <v>177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5"/>
      <c r="M85" s="103">
        <f>SUM(M79:M84)</f>
        <v>288343.61</v>
      </c>
      <c r="N85" s="104"/>
      <c r="O85" s="105"/>
      <c r="P85" s="105"/>
      <c r="Q85" s="105"/>
      <c r="R85" s="131"/>
      <c r="S85" s="132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5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7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7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7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7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7" t="s">
        <v>180</v>
      </c>
      <c r="S91" s="41"/>
    </row>
    <row r="92" spans="1:19" ht="31.5" customHeight="1" thickBot="1">
      <c r="A92" s="203" t="s">
        <v>164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5"/>
      <c r="M92" s="103">
        <f>SUM(M87:M91)</f>
        <v>73679.36</v>
      </c>
      <c r="N92" s="104"/>
      <c r="O92" s="105"/>
      <c r="P92" s="105"/>
      <c r="Q92" s="105"/>
      <c r="R92" s="131"/>
      <c r="S92" s="132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3"/>
    </row>
    <row r="94" spans="1:19" s="161" customFormat="1" ht="31.5" customHeight="1" thickBot="1">
      <c r="A94" s="148" t="s">
        <v>129</v>
      </c>
      <c r="B94" s="149" t="s">
        <v>46</v>
      </c>
      <c r="C94" s="150" t="s">
        <v>166</v>
      </c>
      <c r="D94" s="151" t="s">
        <v>48</v>
      </c>
      <c r="E94" s="152" t="s">
        <v>69</v>
      </c>
      <c r="F94" s="152" t="s">
        <v>69</v>
      </c>
      <c r="G94" s="152" t="s">
        <v>69</v>
      </c>
      <c r="H94" s="153">
        <v>1200</v>
      </c>
      <c r="I94" s="152">
        <v>2</v>
      </c>
      <c r="J94" s="154">
        <f>H94*I94</f>
        <v>2400</v>
      </c>
      <c r="K94" s="155">
        <f>J94*0.09</f>
        <v>216</v>
      </c>
      <c r="L94" s="155">
        <v>0</v>
      </c>
      <c r="M94" s="156">
        <f>J94+K94+L94</f>
        <v>2616</v>
      </c>
      <c r="N94" s="157" t="s">
        <v>49</v>
      </c>
      <c r="O94" s="158" t="s">
        <v>49</v>
      </c>
      <c r="P94" s="158" t="s">
        <v>49</v>
      </c>
      <c r="Q94" s="158" t="s">
        <v>49</v>
      </c>
      <c r="R94" s="159" t="s">
        <v>49</v>
      </c>
      <c r="S94" s="160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7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7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7" t="s">
        <v>180</v>
      </c>
      <c r="S97" s="41" t="s">
        <v>185</v>
      </c>
    </row>
    <row r="98" spans="1:19" ht="31.5" customHeight="1" thickBot="1">
      <c r="A98" s="203" t="s">
        <v>164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5"/>
      <c r="M98" s="103">
        <f>SUM(M94:M97)</f>
        <v>15949.9155</v>
      </c>
      <c r="N98" s="104"/>
      <c r="O98" s="105"/>
      <c r="P98" s="105"/>
      <c r="Q98" s="105"/>
      <c r="R98" s="131"/>
      <c r="S98" s="132"/>
    </row>
    <row r="100" ht="16.5" thickBot="1"/>
    <row r="101" spans="1:13" ht="31.5" customHeight="1" thickBot="1">
      <c r="A101" s="203" t="s">
        <v>178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5"/>
      <c r="M101" s="103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87" zoomScaleNormal="87" zoomScalePageLayoutView="0" workbookViewId="0" topLeftCell="A1">
      <selection activeCell="M6" sqref="M6"/>
    </sheetView>
  </sheetViews>
  <sheetFormatPr defaultColWidth="8.875" defaultRowHeight="15.75"/>
  <cols>
    <col min="1" max="3" width="8.875" style="117" customWidth="1"/>
    <col min="4" max="5" width="29.125" style="117" customWidth="1"/>
    <col min="6" max="6" width="8.875" style="117" customWidth="1"/>
    <col min="7" max="9" width="8.875" style="129" customWidth="1"/>
    <col min="10" max="10" width="10.125" style="117" customWidth="1"/>
    <col min="11" max="11" width="9.00390625" style="117" bestFit="1" customWidth="1"/>
    <col min="12" max="12" width="13.00390625" style="117" customWidth="1"/>
    <col min="13" max="13" width="10.625" style="117" customWidth="1"/>
    <col min="14" max="14" width="9.00390625" style="117" bestFit="1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217" t="s">
        <v>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75"/>
      <c r="Q1" s="175"/>
      <c r="R1" s="175"/>
      <c r="S1" s="175"/>
      <c r="T1" s="47"/>
      <c r="U1" s="23"/>
    </row>
    <row r="2" spans="1:21" ht="15.75">
      <c r="A2" s="47"/>
      <c r="B2" s="218" t="s">
        <v>215</v>
      </c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47"/>
      <c r="U2" s="23"/>
    </row>
    <row r="3" spans="1:21" ht="94.5" customHeight="1">
      <c r="A3" s="47"/>
      <c r="B3" s="210" t="s">
        <v>194</v>
      </c>
      <c r="C3" s="222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47"/>
      <c r="U3" s="23"/>
    </row>
    <row r="4" spans="1:21" ht="24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 t="s">
        <v>13</v>
      </c>
      <c r="Q4" s="213"/>
      <c r="R4" s="213"/>
      <c r="S4" s="213"/>
      <c r="T4" s="214"/>
      <c r="U4" s="215" t="s">
        <v>24</v>
      </c>
    </row>
    <row r="5" spans="1:21" ht="64.5">
      <c r="A5" s="109" t="s">
        <v>28</v>
      </c>
      <c r="B5" s="110" t="s">
        <v>196</v>
      </c>
      <c r="C5" s="110" t="s">
        <v>197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198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4" t="s">
        <v>23</v>
      </c>
      <c r="U5" s="216"/>
    </row>
    <row r="6" spans="1:21" s="178" customFormat="1" ht="142.5" customHeight="1">
      <c r="A6" s="177" t="s">
        <v>203</v>
      </c>
      <c r="B6" s="179" t="s">
        <v>36</v>
      </c>
      <c r="C6" s="176" t="s">
        <v>199</v>
      </c>
      <c r="D6" s="180" t="s">
        <v>210</v>
      </c>
      <c r="E6" s="181" t="s">
        <v>202</v>
      </c>
      <c r="F6" s="182" t="s">
        <v>200</v>
      </c>
      <c r="G6" s="183" t="s">
        <v>33</v>
      </c>
      <c r="H6" s="183" t="s">
        <v>207</v>
      </c>
      <c r="I6" s="183">
        <v>1</v>
      </c>
      <c r="J6" s="184" t="s">
        <v>211</v>
      </c>
      <c r="K6" s="185">
        <v>3</v>
      </c>
      <c r="L6" s="186">
        <v>18360</v>
      </c>
      <c r="M6" s="186">
        <v>0</v>
      </c>
      <c r="N6" s="186">
        <v>0</v>
      </c>
      <c r="O6" s="186">
        <v>18360</v>
      </c>
      <c r="P6" s="187"/>
      <c r="Q6" s="187"/>
      <c r="R6" s="187" t="s">
        <v>201</v>
      </c>
      <c r="S6" s="187" t="s">
        <v>201</v>
      </c>
      <c r="T6" s="188"/>
      <c r="U6" s="189"/>
    </row>
    <row r="7" spans="1:21" s="47" customFormat="1" ht="37.5" customHeight="1">
      <c r="A7" s="190" t="s">
        <v>203</v>
      </c>
      <c r="B7" s="191" t="s">
        <v>36</v>
      </c>
      <c r="C7" s="192" t="s">
        <v>212</v>
      </c>
      <c r="D7" s="193" t="s">
        <v>213</v>
      </c>
      <c r="E7" s="194"/>
      <c r="F7" s="193"/>
      <c r="G7" s="195"/>
      <c r="H7" s="195"/>
      <c r="I7" s="190"/>
      <c r="J7" s="196"/>
      <c r="K7" s="195"/>
      <c r="L7" s="196"/>
      <c r="M7" s="196"/>
      <c r="N7" s="196"/>
      <c r="O7" s="197"/>
      <c r="P7" s="198"/>
      <c r="Q7" s="199"/>
      <c r="R7" s="199"/>
      <c r="S7" s="199"/>
      <c r="T7" s="200"/>
      <c r="U7" s="201" t="s">
        <v>214</v>
      </c>
    </row>
    <row r="8" spans="1:21" s="178" customFormat="1" ht="68.25" customHeight="1" thickBot="1">
      <c r="A8" s="185" t="s">
        <v>203</v>
      </c>
      <c r="B8" s="202" t="s">
        <v>208</v>
      </c>
      <c r="C8" s="202" t="s">
        <v>204</v>
      </c>
      <c r="D8" s="180" t="s">
        <v>205</v>
      </c>
      <c r="E8" s="181" t="s">
        <v>206</v>
      </c>
      <c r="F8" s="182" t="s">
        <v>200</v>
      </c>
      <c r="G8" s="183" t="s">
        <v>42</v>
      </c>
      <c r="H8" s="183" t="s">
        <v>91</v>
      </c>
      <c r="I8" s="183">
        <v>5</v>
      </c>
      <c r="J8" s="186">
        <v>1500</v>
      </c>
      <c r="K8" s="185">
        <v>80</v>
      </c>
      <c r="L8" s="186">
        <f>J8*K8</f>
        <v>120000</v>
      </c>
      <c r="M8" s="186">
        <f>L8*0.09</f>
        <v>10800</v>
      </c>
      <c r="N8" s="186">
        <v>0</v>
      </c>
      <c r="O8" s="186">
        <f>L8+M8</f>
        <v>130800</v>
      </c>
      <c r="P8" s="187"/>
      <c r="Q8" s="187" t="s">
        <v>201</v>
      </c>
      <c r="R8" s="187"/>
      <c r="S8" s="187"/>
      <c r="T8" s="187" t="s">
        <v>201</v>
      </c>
      <c r="U8" s="189"/>
    </row>
    <row r="9" spans="1:21" ht="31.5" customHeight="1" thickBot="1">
      <c r="A9" s="203" t="s">
        <v>171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103">
        <f>SUM(O6:O8)</f>
        <v>149160</v>
      </c>
      <c r="P9" s="104"/>
      <c r="Q9" s="105"/>
      <c r="R9" s="105"/>
      <c r="S9" s="105"/>
      <c r="T9" s="131"/>
      <c r="U9" s="132"/>
    </row>
    <row r="10" spans="1:21" ht="31.5" customHeight="1">
      <c r="A10" s="47"/>
      <c r="B10" s="47"/>
      <c r="C10" s="47"/>
      <c r="D10" s="47"/>
      <c r="E10" s="47"/>
      <c r="F10" s="47"/>
      <c r="G10" s="175"/>
      <c r="H10" s="175"/>
      <c r="I10" s="175"/>
      <c r="J10" s="47"/>
      <c r="K10" s="47"/>
      <c r="L10" s="47"/>
      <c r="M10" s="47"/>
      <c r="N10" s="47"/>
      <c r="O10" s="61" t="s">
        <v>155</v>
      </c>
      <c r="P10" s="61" t="s">
        <v>155</v>
      </c>
      <c r="Q10" s="175"/>
      <c r="R10" s="175"/>
      <c r="S10" s="175"/>
      <c r="T10" s="47"/>
      <c r="U10" s="172"/>
    </row>
  </sheetData>
  <sheetProtection/>
  <mergeCells count="7">
    <mergeCell ref="A9:N9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:E7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223" t="s">
        <v>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2:18" ht="36" customHeight="1">
      <c r="B2" s="224" t="s">
        <v>25</v>
      </c>
      <c r="C2" s="225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7"/>
    </row>
    <row r="3" spans="2:18" ht="27" customHeight="1" thickBot="1">
      <c r="B3" s="218" t="s">
        <v>15</v>
      </c>
      <c r="C3" s="219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2:20" ht="21" customHeight="1" thickBot="1">
      <c r="B4" s="17"/>
      <c r="C4" s="173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28" t="s">
        <v>13</v>
      </c>
      <c r="P4" s="229"/>
      <c r="Q4" s="229"/>
      <c r="R4" s="229"/>
      <c r="S4" s="229"/>
      <c r="T4" s="31"/>
    </row>
    <row r="5" spans="1:20" s="3" customFormat="1" ht="69" thickBot="1">
      <c r="A5" s="109" t="s">
        <v>9</v>
      </c>
      <c r="B5" s="27" t="s">
        <v>21</v>
      </c>
      <c r="C5" s="110" t="s">
        <v>197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198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4"/>
      <c r="D6" s="38"/>
      <c r="E6" s="171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4"/>
      <c r="D7" s="9"/>
      <c r="E7" s="171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4"/>
      <c r="D8" s="9"/>
      <c r="E8" s="171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1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2:13" ht="15.75">
      <c r="B2" s="233" t="s">
        <v>26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2:17" ht="43.5" customHeight="1">
      <c r="B3" s="235" t="s">
        <v>27</v>
      </c>
      <c r="C3" s="236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2:17" ht="55.5" customHeight="1">
      <c r="B4" s="238" t="s">
        <v>8</v>
      </c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20" s="47" customFormat="1" ht="31.5" customHeight="1">
      <c r="A5" s="212" t="s">
        <v>157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41" t="s">
        <v>13</v>
      </c>
      <c r="Q5" s="241"/>
      <c r="R5" s="241"/>
      <c r="S5" s="241"/>
      <c r="T5" s="241"/>
    </row>
    <row r="6" spans="1:21" s="23" customFormat="1" ht="64.5">
      <c r="A6" s="109" t="s">
        <v>28</v>
      </c>
      <c r="B6" s="110" t="s">
        <v>156</v>
      </c>
      <c r="C6" s="110" t="s">
        <v>197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198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30" t="s">
        <v>173</v>
      </c>
      <c r="Q11" s="231"/>
      <c r="R11" s="231"/>
      <c r="S11" s="231"/>
      <c r="T11" s="232"/>
    </row>
    <row r="12" spans="1:20" s="107" customFormat="1" ht="27.75" customHeight="1" thickBot="1">
      <c r="A12" s="203" t="s">
        <v>171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5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11.00390625" defaultRowHeight="15.75"/>
  <cols>
    <col min="1" max="16384" width="8.875" style="0" customWidth="1"/>
  </cols>
  <sheetData>
    <row r="3" ht="15.75">
      <c r="A3" t="s">
        <v>209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2020-02-18T23:44:38Z</dcterms:modified>
  <cp:category/>
  <cp:version/>
  <cp:contentType/>
  <cp:contentStatus/>
</cp:coreProperties>
</file>